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40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5" i="1" l="1"/>
  <c r="I25" i="1"/>
  <c r="H28" i="1"/>
  <c r="J47" i="1"/>
  <c r="I47" i="1"/>
  <c r="F47" i="1"/>
  <c r="C44" i="1"/>
  <c r="C47" i="1" s="1"/>
  <c r="K44" i="1"/>
  <c r="K47" i="1" s="1"/>
  <c r="J44" i="1"/>
  <c r="I44" i="1"/>
  <c r="H44" i="1"/>
  <c r="H47" i="1" s="1"/>
  <c r="G44" i="1"/>
  <c r="G47" i="1" s="1"/>
  <c r="F44" i="1"/>
  <c r="E44" i="1"/>
  <c r="E47" i="1" s="1"/>
  <c r="D44" i="1"/>
  <c r="D47" i="1" s="1"/>
  <c r="B44" i="1"/>
  <c r="B47" i="1" s="1"/>
  <c r="M40" i="1"/>
  <c r="L40" i="1"/>
  <c r="K40" i="1"/>
  <c r="J40" i="1"/>
  <c r="I40" i="1"/>
  <c r="H40" i="1"/>
  <c r="G40" i="1"/>
  <c r="F40" i="1"/>
  <c r="E40" i="1"/>
  <c r="D40" i="1"/>
  <c r="C40" i="1"/>
  <c r="B40" i="1"/>
  <c r="L38" i="1"/>
  <c r="K38" i="1"/>
  <c r="J38" i="1"/>
  <c r="E38" i="1"/>
  <c r="D38" i="1"/>
  <c r="B35" i="1"/>
  <c r="H35" i="1"/>
  <c r="G35" i="1"/>
  <c r="I35" i="1"/>
  <c r="C35" i="1"/>
  <c r="F31" i="1"/>
  <c r="F38" i="1" s="1"/>
  <c r="G31" i="1"/>
  <c r="G38" i="1" s="1"/>
  <c r="H31" i="1"/>
  <c r="I31" i="1"/>
  <c r="C31" i="1"/>
  <c r="B31" i="1"/>
  <c r="H38" i="1" l="1"/>
  <c r="I29" i="1"/>
  <c r="I28" i="1" s="1"/>
  <c r="I38" i="1" s="1"/>
  <c r="C29" i="1"/>
  <c r="C28" i="1" s="1"/>
  <c r="B28" i="1"/>
  <c r="C25" i="1"/>
  <c r="C38" i="1" s="1"/>
  <c r="B25" i="1"/>
  <c r="B23" i="1"/>
  <c r="D19" i="1"/>
  <c r="E19" i="1"/>
  <c r="F19" i="1"/>
  <c r="G19" i="1"/>
  <c r="H19" i="1"/>
  <c r="I19" i="1"/>
  <c r="J19" i="1"/>
  <c r="K19" i="1"/>
  <c r="L19" i="1"/>
  <c r="M19" i="1"/>
  <c r="C19" i="1"/>
  <c r="B19" i="1"/>
  <c r="B38" i="1" l="1"/>
  <c r="M47" i="1"/>
  <c r="L47" i="1"/>
  <c r="M42" i="1"/>
  <c r="L42" i="1"/>
  <c r="K42" i="1"/>
  <c r="J42" i="1"/>
  <c r="I42" i="1"/>
  <c r="H42" i="1"/>
  <c r="G42" i="1"/>
  <c r="F42" i="1"/>
  <c r="E42" i="1"/>
  <c r="D42" i="1"/>
  <c r="C42" i="1"/>
  <c r="B42" i="1"/>
  <c r="M38" i="1"/>
  <c r="M23" i="1"/>
  <c r="L23" i="1"/>
  <c r="L48" i="1" s="1"/>
  <c r="K23" i="1"/>
  <c r="J23" i="1"/>
  <c r="H23" i="1"/>
  <c r="G23" i="1"/>
  <c r="F23" i="1"/>
  <c r="E23" i="1"/>
  <c r="D23" i="1"/>
  <c r="C21" i="1"/>
  <c r="C23" i="1" s="1"/>
  <c r="I21" i="1"/>
  <c r="I23" i="1" s="1"/>
  <c r="J48" i="1" l="1"/>
  <c r="K48" i="1"/>
  <c r="M48" i="1"/>
  <c r="D48" i="1"/>
  <c r="E48" i="1"/>
  <c r="G48" i="1"/>
  <c r="B48" i="1"/>
  <c r="F48" i="1"/>
  <c r="H48" i="1"/>
</calcChain>
</file>

<file path=xl/sharedStrings.xml><?xml version="1.0" encoding="utf-8"?>
<sst xmlns="http://schemas.openxmlformats.org/spreadsheetml/2006/main" count="80" uniqueCount="68">
  <si>
    <t>ИНФОРМАЦИЯ</t>
  </si>
  <si>
    <t xml:space="preserve">о ходе реализации государственной программы Республики Тыва </t>
  </si>
  <si>
    <t xml:space="preserve"> «Патриотическое воспитание граждан, проживающих в Республике Тыва, на 2022-2024 годы»</t>
  </si>
  <si>
    <t>(наименование государственной программы)</t>
  </si>
  <si>
    <t>Наименование мероприятия</t>
  </si>
  <si>
    <t>Объемы финансирования (тыс. руб.)*</t>
  </si>
  <si>
    <t>Всего</t>
  </si>
  <si>
    <t>Внебюджетные  источники</t>
  </si>
  <si>
    <t>план</t>
  </si>
  <si>
    <t>факт</t>
  </si>
  <si>
    <t>предусмотрено программой</t>
  </si>
  <si>
    <t>1. Научно-методическое сопровождение патриотического воспитания граждан</t>
  </si>
  <si>
    <t>1.1. Основное мероприятие: подготовка и проведение республиканских семинар-совещаний, курсов повышения квалификации, конференций и «круглых столов»</t>
  </si>
  <si>
    <t>Информации об исполнении внесены в подпунктах таблицы.</t>
  </si>
  <si>
    <t xml:space="preserve">1.1.1. Повышение квалификации  руководителей ОБЖ,  военно-патриотических клубов, юнармейских отрядов и кадетских классов  </t>
  </si>
  <si>
    <t>Итого по подпрограмме 1:</t>
  </si>
  <si>
    <t>2. Совершенствование форм и методов работы по патриотическому воспитанию граждан</t>
  </si>
  <si>
    <t>2.1. Основное мероприятие: содержание центра военно-патриотического воспитания молодежи «Авангард»</t>
  </si>
  <si>
    <t>2.1.1. Приобретение оборудования для центра военно-патриотического воспитания молодежи «Авангард»</t>
  </si>
  <si>
    <t>Итого по подпрограмме 2:</t>
  </si>
  <si>
    <t>3. Военно-патриотическое воспитание детей и молодежи, развитие практики шефства воинских частей над образовательными организациями</t>
  </si>
  <si>
    <t>3.1. Основное мероприятие: мероприятия культурно-патриотической направленности, в том числе организация конкурсов, фестивалей и слетов</t>
  </si>
  <si>
    <t xml:space="preserve">Информации об исполнении внесены в подпунктах таблицы. </t>
  </si>
  <si>
    <t>3.1.1. Республиканский фестиваль народного творчества «Салют Победы»</t>
  </si>
  <si>
    <t>3.1.2. Республиканский кадетский бал «Виват, кадет!»</t>
  </si>
  <si>
    <t>3.2. Основное мероприятие: мероприятия спортивно-патриотической направленности</t>
  </si>
  <si>
    <t>3.2.1. Республиканский полевой лагерь «Юный спасатель», участие в межрегиональном лагере «Юный спасатель»</t>
  </si>
  <si>
    <t>3.2.2. Участие в летнем фестивале Всероссийского физкультурно-спортивного комплекса «Готов к труду и обороне» среди учащихся общеобразовательных организаций</t>
  </si>
  <si>
    <t>3.3. Основное мероприятие: военно-патриотическое воспитание молодежи. Мероприятия, направленные на повышение эффективности воспитательного процесса среди допризывной молодежи, воспитанников детских и молодежных общественных военно-патриотических объединений образовательных организаций</t>
  </si>
  <si>
    <t xml:space="preserve">3.3.1. Участие во Всероссийском этапе военно-спортивной  игры «Победа»  </t>
  </si>
  <si>
    <t>3.3.2. Проведение учебных сборов для допризывной молодежи</t>
  </si>
  <si>
    <t>3.3.3. Приобретение формы для участников сборов</t>
  </si>
  <si>
    <t>3.4. Основное мероприятие: создание условий для развития военно-патриотического воспитания детей и молодежи путем создания и организации деятельности учебно-методического центра военно-патриотического воспитания молодежи «АВАНГАРД» в Республике Тыва</t>
  </si>
  <si>
    <t>3.4.1. Приобретение оборудования для учебно-методического центра военно-патриотического воспитания молодежи «АВАНГАРД» и Дома Юнармии</t>
  </si>
  <si>
    <t>3.4.2. Приобретение автобуса для учебно-методического центра «Авангард»</t>
  </si>
  <si>
    <t>Итого по подпрограмме 3:</t>
  </si>
  <si>
    <t>4. Развитие волонтерского движения как важного элемента системы патриотического воспитания молодежи</t>
  </si>
  <si>
    <t>4.1. Основное мероприятие: мероприятия, направленные на поддержку инициатив общественных объединений и граждан по реализации волонтерских проектов и развитию системы гражданско-патриотического воспитания граждан Республики Тыва</t>
  </si>
  <si>
    <t>4.1.1. Поддержка проектов патриотической направленности, реализуемыми некоммерческими организациями, в том числе молодежными и детскими общественными объединениями</t>
  </si>
  <si>
    <t>Итого по подпрограмме 4:</t>
  </si>
  <si>
    <t>5. Информационное обеспечение патриотического воспитания граждан</t>
  </si>
  <si>
    <t>5.1. Основное мероприятие: информирование граждан Республики Тыва о мероприятиях Программы в информационно-телекоммуникационной сети "Интернет"</t>
  </si>
  <si>
    <t>5.1.1. Создание роликов, теле- и радиопередач, направленных на патриотическое воспитание населения Республики Тыва и подготовки граждан к военной службе</t>
  </si>
  <si>
    <r>
      <t xml:space="preserve">Исполнено. </t>
    </r>
    <r>
      <rPr>
        <sz val="8"/>
        <color theme="1"/>
        <rFont val="Times New Roman"/>
        <family val="1"/>
        <charset val="204"/>
      </rPr>
      <t xml:space="preserve"> 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sz val="8"/>
        <color theme="1"/>
        <rFont val="Times New Roman"/>
        <family val="1"/>
        <charset val="204"/>
      </rPr>
      <t>Ролики, видеоряды систематически создаются после каждых проведенных значимых мероприятий и выставляются в социальные сети Министерства и Республиканского центра развития дополнительного образования. Видеосюжеты проводимых мероприятий снимаются местными телеканалами и освещаются. Республиканским центром созданы видеоролики на следующих мероприятий: 15 февраля – День воинов интернационалистов, снят проведение урока мужества с  приглашением ветеранов и участников Афганской войны; 25 февраля снят сюжет на проведение онлайн урока, посвященного 200-летию Енисейской губернии в Национальном музее РТ; 9 мая в День Победы сняты видеоряды на мероприятия, проводимые в образовательных организациях, также на республиканские мероприятия, в том числе такие, как «Парад у дома ветерана», «Главный парад Победы», «Поднятие государственных флагов»; видеоролики в поддержку российских военнослужащих и добровольцев на специальных военных операциях в защиту мирных граждан с применением логотипов «Z»  и т.д.</t>
    </r>
  </si>
  <si>
    <t>5.1.2. Издание газеты движения «ЮНАРМИЯ» и учебно-методического центра «Авангард»</t>
  </si>
  <si>
    <t>Итого по подпрограмме 5:</t>
  </si>
  <si>
    <t>Всего по программе:</t>
  </si>
  <si>
    <t>утверждено на 2022 год законом Республики Тыва о республиканском бюджете</t>
  </si>
  <si>
    <t>предусмотрено уточненной бюджетной  росписью на отчетный период</t>
  </si>
  <si>
    <t>исполнено  (кассовые расходы)</t>
  </si>
  <si>
    <t>Фактический  результат  выполнения мероприятий (в отчетном периоде и нарастающим  итогом с начала  года) *</t>
  </si>
  <si>
    <t>Федеральный бюджет</t>
  </si>
  <si>
    <t>Республиканский бюджет</t>
  </si>
  <si>
    <t>Местные бюджеты</t>
  </si>
  <si>
    <r>
      <t>Исполнено.</t>
    </r>
    <r>
      <rPr>
        <sz val="8"/>
        <color theme="1"/>
        <rFont val="Times New Roman"/>
        <family val="1"/>
        <charset val="204"/>
      </rPr>
      <t xml:space="preserve"> 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sz val="8"/>
        <color theme="1"/>
        <rFont val="Times New Roman"/>
        <family val="1"/>
        <charset val="204"/>
      </rPr>
      <t>XX республиканский юбилейный фестиваль детско-юношеского творчества «Салют Победы», посвященный 77-летию Победы в Великой Отечественной войне 1941-1945 гг.» проведен в дистанционном формате с участием творческих коллективов-победителей муниципальных этапов. Всего приняли участие 17 кожуунов республики с охватом 384 участников. Обладателями Гран-При стали детский творческий коллектив Гимназии № 9 г. Кызыла. Дипломы лауреатов I, II, III степеней соответственно присуждены творческим коллективам школ № 2 г. Шагонар Улуг-Хемского кожууна, Хандагайтинской школы Овюрского кожууна и Ийской школы Тоджинского кожууна. Дипломы дипломантов I, II, III степеней вручены творческим коллективам школы № 3 г. Чадан Дзун-Хемчикского кожууна, школы с. Мугур-Аксы Монгун-Тайгинского кожууна, школы с. Эрзин Эрзинского кожууна и лицея «Олчей» г. Ак-Довурак. Победителям и призерам вручены дипломы и подарочные сертификаты на общую сумму 100 тыс. рублей с магазина ООО «ДНС-Ритейл».</t>
    </r>
  </si>
  <si>
    <r>
      <t>Исполнено.</t>
    </r>
    <r>
      <rPr>
        <sz val="8"/>
        <color theme="1"/>
        <rFont val="Times New Roman"/>
        <family val="1"/>
        <charset val="204"/>
      </rPr>
      <t xml:space="preserve"> 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sz val="8"/>
        <color theme="1"/>
        <rFont val="Times New Roman"/>
        <family val="1"/>
        <charset val="204"/>
      </rPr>
      <t>Республиканский кадетский бал «Виват, кадет!», посвященный празднованию Дня защитника Отечества - 23 февраля» проведен в дистанционном формате с участием 17 танцевальных групп по 2-м возрастным категориям участников: 7-8 классы и 9-11 классы. Гран-При кадетского бала удостоено танцевальной группе Гимназии № 5 г. Кызыла. Лауреатами I, II, III степеней в возрастной группе «7-8 классы» стали: школа № 1 г. Шагонар Улуг-Хемского кожууна; РШИ «Тувинский кадетский корпус»; школа № 2 с. Самагалтай Тес-Хемского кожууна. Дипломанты I, II, III степеней: школа № 1 с. Мугур-Аксы Монгун-Тайгинского кожууна; школа с. Хову-Аксы Чеди-Хольского кожууна; школа с. Чаа-Холь Чаа-Хольского кожууна. Лауреаты I, II, III степеней старшей возрастной категории участников: школа с. Шуурмак Тес-Хемского кожууна; школа № 3 г. Ак-Довурак; школа № 3 г. Чадан Дзун-Хемчикского кожууна. Дипломанты I, II степеней: школа с. Эрги-Барлык Барун-Хемчикского кожууна; Моген-Буренская школа с. Кызыл-Хая Монгун-Тайгинского кожууна. Всего 204 участников. Победителям – обладателям Гран-При, Лауреата 1 степеней 2 возрастных категорий вручены подарочные футболки «Виват, кадет!» на сумму 33,4 тыс. руб.</t>
    </r>
  </si>
  <si>
    <r>
      <t xml:space="preserve">Исполнено.  </t>
    </r>
    <r>
      <rPr>
        <sz val="8"/>
        <color theme="1"/>
        <rFont val="Times New Roman"/>
        <family val="1"/>
        <charset val="204"/>
      </rPr>
      <t xml:space="preserve">  Во исполнение пункта 22 Плана мероприятий по реализации Основ государственной молодежной политики Российской Федерации до 2025 г., утверждённого распоряжением Правительства Российской Федерации от 29 ноября 2014 г. №2403-р и пункта 3.2.1. Государственной программы Республики Тыва «Патриотическое воспитание граждан, проживающих в Республике Тыва, на 2022 – 2024 годы», утвержденной постановление Правительство Республики Тыва от 16 июля 2021 года №348, приказа Министерства образования РТ от 30 мая 2022 г. №539-д «Об отправке команды Республики Тыва на Межрегиональных соревнованиях «Школа безопасности» в рамках полевого лагеря «Юный спасатель» приняла участие команда из Республики Тыва МБОУ СОШ №2 им Т.Б.Куулар п.г.т. Каа-Хем Кызылского кожууна в количестве 8 детей и 2 руководителей в городе Новокузнецк Кемеровской области, в ходе соревнований дети показали хорошие результаты и получили 6 место. На проезд выделены 36,2 тыс. рублей</t>
    </r>
  </si>
  <si>
    <r>
      <t>Исполнено.</t>
    </r>
    <r>
      <rPr>
        <sz val="8"/>
        <color theme="1"/>
        <rFont val="Times New Roman"/>
        <family val="1"/>
        <charset val="204"/>
      </rPr>
      <t xml:space="preserve"> </t>
    </r>
    <r>
      <rPr>
        <sz val="11"/>
        <color theme="1"/>
        <rFont val="Calibri"/>
        <family val="2"/>
        <charset val="204"/>
        <scheme val="minor"/>
      </rPr>
      <t xml:space="preserve">  </t>
    </r>
    <r>
      <rPr>
        <sz val="8"/>
        <color theme="1"/>
        <rFont val="Times New Roman"/>
        <family val="1"/>
        <charset val="204"/>
      </rPr>
      <t>Для приобретения футболок с логотипом «Авангард» издан приказ Минобр РТ «О приобретении форм для участников 3-хдневных учебных сборов по основам военной службы среди обучающихся 10-х классов ОО РТ в рамках деятельности УМЦ «Авангард» от 09 июня 2022 г. № 587-д. Договор на приобретение  футболок для участников учебных сборов заключен с индивидуальным предпринимателем Ховалыг Артыш Аббудовичем на сумму 167,0 тыс. рублей от 09 июня 2022 г. № 06-09, приобретено 196 футболок.</t>
    </r>
  </si>
  <si>
    <r>
      <t>Исполнено.</t>
    </r>
    <r>
      <rPr>
        <sz val="8"/>
        <color theme="1"/>
        <rFont val="Times New Roman"/>
        <family val="1"/>
        <charset val="204"/>
      </rPr>
      <t xml:space="preserve"> </t>
    </r>
    <r>
      <rPr>
        <sz val="11"/>
        <color theme="1"/>
        <rFont val="Calibri"/>
        <family val="2"/>
        <charset val="204"/>
        <scheme val="minor"/>
      </rPr>
      <t xml:space="preserve">  </t>
    </r>
    <r>
      <rPr>
        <sz val="8"/>
        <color theme="1"/>
        <rFont val="Times New Roman"/>
        <family val="1"/>
        <charset val="204"/>
      </rPr>
      <t>На приобретение автобуса для УМЦ «Авангард» заложены финансовые средства в сумме 1890,5 тыс. рублей на 2024 год.</t>
    </r>
  </si>
  <si>
    <r>
      <t>Исполнено.</t>
    </r>
    <r>
      <rPr>
        <sz val="8"/>
        <color theme="1"/>
        <rFont val="Times New Roman"/>
        <family val="1"/>
        <charset val="204"/>
      </rPr>
      <t xml:space="preserve"> 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sz val="8"/>
        <color theme="1"/>
        <rFont val="Times New Roman"/>
        <family val="1"/>
        <charset val="204"/>
      </rPr>
      <t>На основании приказа Минобразования РТ «О направлении группы детей в МДЦ «Артек» от 9 июня 2022 г. № 597-д с 1 по 21 сентября 2022 г. обучающиеся общеобразовательных организаций республики в количестве 8 учащихся и 1 сопровождающего приняли участие в летнем фестивале Всероссийского физкультурно-спортивного комплекса «Готов к труду и обороне», который проходил в Международном детском центре «Артек». На сумму 292,0 тыс. руб. приобретены билеты на транспортные расходы.</t>
    </r>
  </si>
  <si>
    <t>за 2022 год</t>
  </si>
  <si>
    <r>
      <t>Исполнено.</t>
    </r>
    <r>
      <rPr>
        <sz val="8"/>
        <color theme="1"/>
        <rFont val="Times New Roman"/>
        <family val="1"/>
        <charset val="204"/>
      </rPr>
      <t xml:space="preserve"> 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sz val="8"/>
        <color theme="1"/>
        <rFont val="Times New Roman"/>
        <family val="1"/>
        <charset val="204"/>
      </rPr>
      <t>Для оснащения оборудованием УМЦ «Авангард» РТ по госконтракту на сумму 356,933 тыс. руб. приобретен интерактивный стрелковый тренажер с комплектующими для использования в учебных сборах среди допризывной молодежи через ИП Анненкову В.С. На сумму 428,166 тыс. рублей заключен договор с ООО «Селера Т» ИП Шавыраа А.А. на поставку оборудования комнату отдыха (диван, столы, пуфики, шкаф, стеллажи, вешалки) «Авангард». Всего приобретено оборудований на сумму 785,1 тыс. руб.</t>
    </r>
  </si>
  <si>
    <r>
      <t>Исполнено.</t>
    </r>
    <r>
      <rPr>
        <sz val="8"/>
        <color theme="1"/>
        <rFont val="Times New Roman"/>
        <family val="1"/>
        <charset val="204"/>
      </rPr>
      <t xml:space="preserve"> </t>
    </r>
    <r>
      <rPr>
        <sz val="11"/>
        <color theme="1"/>
        <rFont val="Calibri"/>
        <family val="2"/>
        <charset val="204"/>
        <scheme val="minor"/>
      </rPr>
      <t xml:space="preserve">  </t>
    </r>
    <r>
      <rPr>
        <sz val="8"/>
        <color theme="1"/>
        <rFont val="Times New Roman"/>
        <family val="1"/>
        <charset val="204"/>
      </rPr>
      <t>Обучающиеся и педагоги являются активными участниками всероссийских проектов и конкурсов, в частности проекта «Без срока давности», майских проектов, посвященных Победе в Великой Отечественной войне 1941-1945 гг. Наиболее значимыми являются: проект «Парад у дома ветерана», «Письмо солдату», «Благоустройство мемориальных мест, постаментов», «Мирные окна» и т.д. Также в рамках Всероссийского проекта «Без срока давности» проведен региональный отбор конкурса исследовательских проектов «Без срока давности», где победу одержала Ондар Милена, обучающаяся Солчурской средней школы Овюрского кожууна. В данном конкурсе также приняли обучающиеся школ Сут-Хольского, Улуг-Хемского, Тоджинского кожуунов и г. Кызыла. Также образовательные организации республики являются активными участниками образовательного проекта "Парта Героя" ТРО "Единая Россия". На отчетный период всего насчитывается 73 открытых парт Героев, в том числе в честь военнослужащих специальной военной операции.</t>
    </r>
  </si>
  <si>
    <r>
      <t xml:space="preserve">Исполнено. </t>
    </r>
    <r>
      <rPr>
        <sz val="8"/>
        <color theme="1"/>
        <rFont val="Times New Roman"/>
        <family val="1"/>
        <charset val="204"/>
      </rPr>
      <t xml:space="preserve">20 января состоялось онлайн-совещание регионального отделения ВВПОД «Юнармия» с участием руководителей юнармейских отрядов и военно-патриотических клубов, где обсудили итоги работы за 2021 год и дальнейшие планы работы на 2022 год. Охват составил более 70 чел. Также 23 марта для методистов муниципальных и городских органов управлений образованием проведено онлайн-совещание по организации и проведению конкурсов и мероприятий Всероссийского проекта «Без срока давности». Всего выступления заслушали 23 слушателя. Также, 18 ноября в онлайн-формате проведено семинар-совещание с методистами муниципальных органов управлений образованием «О поступлении в высшие и средние учебные заведения выпускников 9, 11 классов из числа юнармейских отрядов, кадетских классов образовательных организаций за 2021-2022 учебный год», всего приняли участие 19 человек.
5 декабря в Кызылском президентском кадетском училище прошел семинар-практикум по обмену опытом работы «Система военно-патриотического воспитания в Кызылском ПКУ». Программа была предусмотрена для заместителей директоров по воспитательной работе, для заместителей директоров по безопасности, правовому и патриотическому воспитанию, руководителей ОБЖ образовательных организаций. Всего 63 слушателя. </t>
    </r>
  </si>
  <si>
    <r>
      <rPr>
        <b/>
        <sz val="8"/>
        <color theme="1"/>
        <rFont val="Times New Roman"/>
        <family val="1"/>
        <charset val="204"/>
      </rPr>
      <t>Исполнено.</t>
    </r>
    <r>
      <rPr>
        <sz val="8"/>
        <color theme="1"/>
        <rFont val="Times New Roman"/>
        <family val="1"/>
        <charset val="204"/>
      </rPr>
      <t xml:space="preserve"> Через госзакупки проведены торги на общую сумму 716,583 тыс. руб. Из них на сумму 583,694 тыс. руб. приобретены обеденные столы со стульями, эл. плита с жарочным шкафом 6-конфорочная, холодильник медицинский, весы, индикатор, секундомер, бактериц. установка, кровать металлическая, термометр, ростомер, пульсоксиметр, шкаф металлический железный и на сумму 132,889 тыс. руб. приобретены оборудования медпункта (кушетка медицинская (1 шт.), тумба медицинская подкатная (4 шт.), столик манипуляционный (1 шт.), стол палатный сп-1 (3 шт.), медицинский шкаф для одежды (1 шт.), медицинский металлический шкаф для смотрового кабинета (1 шт.), шкаф плательный (1 шт.). На сумму 366,817 тыс. руб. заключен договор с ООО «ДНС-Ритейл» на поставку стиральной и сушильной машин, ноутбуков для учебных кабинетов. За 2022 г. кассовое освоение по госконтрактам и договору составляет 1083,4 тыс. руб., что составляет 100 %.</t>
    </r>
  </si>
  <si>
    <r>
      <t>Исполнено</t>
    </r>
    <r>
      <rPr>
        <sz val="8"/>
        <color theme="1"/>
        <rFont val="Times New Roman"/>
        <family val="1"/>
        <charset val="204"/>
      </rPr>
      <t>. С 2 по 9 июля 2022 г. во Всероссийской военно-спортивной игре «Победа в г. Москва приняли участие региональные победители Республиканских военно-тактических юнармейских игр в честь 6-летия движения «Юнармия», обучающиеся щколы № 2 пгт. Каа-Хем Кызылского кожууна в количестве 10 юнармейцев и 1 сопровождающий. На проезд выделены 549,0 тыс. руб.</t>
    </r>
  </si>
  <si>
    <r>
      <t xml:space="preserve">Исполнено. </t>
    </r>
    <r>
      <rPr>
        <sz val="8"/>
        <color theme="1"/>
        <rFont val="Times New Roman"/>
        <family val="1"/>
        <charset val="204"/>
      </rPr>
      <t xml:space="preserve"> Для организации и проведения учебных сборов в рамках УМЦ «Авангард» профинансированы 710,0 тыс. рублей. (на 50,0 тыс. приобретены канцтовары, госсимволы для проведения учебных сборов на основании заключения договора с ИП Чамбый-оол Алефтина Кировевна ООО «Сайзанак» от 1 июня 2022 г. № 577, также заключен договор на питание участников сборов с ИП Сыргыт-оол Аяна Даниловна от 2 июня 2022 г. № 16 и 18 на сумму 660,0 тыс. руб.).
Инструктивные учебные сборы в рамках организации деятельности Центра «Авангард» РТ проведены 14 февраля на онлайн-платформе ZOOM для старшеклассников образовательных организаций (10-11 классы). Всего охват 360 чел. в 57 подключениях. Проведение сборов также транслировалось в прямом эфире на официальном сайте движения «Юнармия» Республики Тыва, где обучающимся доведена информация о поступлении в военные ВУЗЫ, ССУЗЫ, также информация о проводимых учебных сборах. 
3 июня на базе Учебно-методического центра военно-патриотического воспитания молодежи «Авангард» проведены Республиканские военно-тактические юнармейские игры «Равнение на Победу!», где победу одержали команда школы № 2 пгт. Каа-Хем Кызылского кожууна. В республиканских играх всего приняли участие 40 детей.
Также 27 августа организована и проведена военно-тактическая игра «Юнармейцы на Военном ралли» в рамках международных Армейских игр «АрМИ-2022» среди юнармейцев образовательных организаций республики. Всего приняли участие 103 человек, из них по различным видам состязались 7 команд в составе 56 юнармейцев.
С 21 по 23 сентября проведен VI Республиканский военно-патриотический сбор допризывной молодежи «Тува-территория мужества». Всего приняли участие 72 обучающихся, из них 11 участников – юнармейцы-юнкоры, 61 участников – юноши (студенты СПО и старшеклассники) допризывного возраста из нижеприведенных образовательных организаций. За 3 дня курсанты обучались навыкам, учениям начальной военной подготовки, по Уставам ВС РФ, физической, психологической, теоретической подготовок и на 3-ий день сдавали зачеты. По итогам проведения учебных сборов всем курсантам вручены памятные сувениры, подарки, единые футболки, кружки, фляжки, также сертификаты о прохождении учебных курсов. 
Во исполнение приказа Министерства образования РТ от 27 мая 2022 г. № 533/1-д «О проведении трехдневных учебных сборов по основам военной службы среди обучающихся 10-х классов образовательных организаций Республики Тыва"1, на базе Учебно-методического центра военно-патриотического молодежи «Авангард» проведены военно-учебные сборы с участием 126 юношей со всех муниципалитетов республики. Учебные сборы проходили в период с 13 октября по 1 декабря 2022 г. По итогам проведения сборов, всем курсантам выдавались сертификаты о прохождении курса подготовки молодого бойца. Таким образом, всего учебными сборами охвачены 654 обучающихся.  </t>
    </r>
  </si>
  <si>
    <r>
      <t>Исполнено.</t>
    </r>
    <r>
      <rPr>
        <sz val="8"/>
        <color theme="1"/>
        <rFont val="Times New Roman"/>
        <family val="1"/>
        <charset val="204"/>
      </rPr>
      <t xml:space="preserve"> 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sz val="8"/>
        <color theme="1"/>
        <rFont val="Times New Roman"/>
        <family val="1"/>
        <charset val="204"/>
      </rPr>
      <t xml:space="preserve">В целях развития и популяризации Всероссийского военно-патриотического общественного движения «Юнармия» на территории Республики Тыва в рубрике движения «ЮНАРМИЯ» газеты «Тыванын аныяктары» периодически печатается информация. В сентябре 2022 г. в номере газеты № 9 размещена информация о проведении республиканской игры «Юнармейские игры» на тувинском языке, которая прошла в рамках деятельности учебно-методического центра «Авангард». В декабрьском номере размещены информации – о победительнице, юнармейца школы № 11 г. Кызыла Куулар Виктории в Окружном образовательном форуме в г. Барнаул. Также, в целях поддержки военнослужащих, участвующих в специальной военной операции опубликован праздничный концерт «Спасибо Героям!» посвященный Дню неизвестного солдата и Дню Героев Отечества, где выступили с творческими номерами юнармейцы республики.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</si>
</sst>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 wrapText="1"/>
    </xf>
    <xf numFmtId="0" fontId="2" fillId="2" borderId="0" xfId="0" applyFont="1" applyFill="1" applyAlignment="1">
      <alignment vertical="center" wrapText="1"/>
    </xf>
    <xf numFmtId="0" fontId="5" fillId="0" borderId="1" xfId="0" applyFont="1" applyBorder="1" applyAlignment="1">
      <alignment horizontal="justify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6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justify" vertical="center" wrapText="1"/>
    </xf>
    <xf numFmtId="0" fontId="0" fillId="3" borderId="0" xfId="0" applyFill="1"/>
    <xf numFmtId="0" fontId="5" fillId="0" borderId="1" xfId="0" applyFont="1" applyBorder="1" applyAlignment="1">
      <alignment horizontal="left" vertical="center" wrapText="1"/>
    </xf>
    <xf numFmtId="164" fontId="5" fillId="3" borderId="1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0" fontId="9" fillId="0" borderId="0" xfId="0" applyFont="1"/>
    <xf numFmtId="0" fontId="4" fillId="0" borderId="1" xfId="0" applyFont="1" applyBorder="1" applyAlignment="1">
      <alignment vertical="center" wrapText="1"/>
    </xf>
    <xf numFmtId="0" fontId="4" fillId="3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horizontal="left" vertical="top" wrapText="1"/>
    </xf>
    <xf numFmtId="0" fontId="4" fillId="0" borderId="1" xfId="0" applyFont="1" applyFill="1" applyBorder="1" applyAlignment="1">
      <alignment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top" wrapText="1"/>
    </xf>
    <xf numFmtId="0" fontId="0" fillId="0" borderId="0" xfId="0" applyFill="1"/>
    <xf numFmtId="0" fontId="5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justify" vertical="center" wrapText="1"/>
    </xf>
    <xf numFmtId="0" fontId="5" fillId="3" borderId="1" xfId="0" applyFont="1" applyFill="1" applyBorder="1" applyAlignment="1">
      <alignment vertical="center" wrapText="1"/>
    </xf>
    <xf numFmtId="0" fontId="9" fillId="3" borderId="0" xfId="0" applyFont="1" applyFill="1"/>
    <xf numFmtId="0" fontId="5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top" wrapText="1"/>
    </xf>
    <xf numFmtId="0" fontId="7" fillId="3" borderId="1" xfId="0" applyFont="1" applyFill="1" applyBorder="1" applyAlignment="1">
      <alignment vertical="center" wrapText="1"/>
    </xf>
    <xf numFmtId="0" fontId="8" fillId="3" borderId="1" xfId="0" applyFont="1" applyFill="1" applyBorder="1" applyAlignment="1">
      <alignment horizontal="center" vertical="center" wrapText="1"/>
    </xf>
    <xf numFmtId="164" fontId="8" fillId="3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tabSelected="1" zoomScaleNormal="100" workbookViewId="0">
      <selection activeCell="N46" sqref="N46"/>
    </sheetView>
  </sheetViews>
  <sheetFormatPr defaultRowHeight="15" x14ac:dyDescent="0.25"/>
  <cols>
    <col min="1" max="1" width="36.140625" customWidth="1"/>
    <col min="7" max="7" width="11.28515625" customWidth="1"/>
    <col min="8" max="8" width="10" customWidth="1"/>
    <col min="14" max="14" width="43.28515625" customWidth="1"/>
  </cols>
  <sheetData>
    <row r="1" spans="1:14" x14ac:dyDescent="0.25">
      <c r="A1" s="1"/>
      <c r="G1" s="1" t="s">
        <v>0</v>
      </c>
    </row>
    <row r="2" spans="1:14" x14ac:dyDescent="0.25">
      <c r="A2" s="1"/>
      <c r="G2" s="1" t="s">
        <v>1</v>
      </c>
    </row>
    <row r="3" spans="1:14" x14ac:dyDescent="0.25">
      <c r="A3" s="1"/>
      <c r="G3" s="1" t="s">
        <v>2</v>
      </c>
    </row>
    <row r="4" spans="1:14" x14ac:dyDescent="0.25">
      <c r="A4" s="1"/>
      <c r="G4" s="1" t="s">
        <v>3</v>
      </c>
    </row>
    <row r="5" spans="1:14" x14ac:dyDescent="0.25">
      <c r="A5" s="1"/>
      <c r="G5" s="1" t="s">
        <v>60</v>
      </c>
    </row>
    <row r="6" spans="1:14" x14ac:dyDescent="0.25">
      <c r="A6" s="37" t="s">
        <v>4</v>
      </c>
      <c r="B6" s="37" t="s">
        <v>5</v>
      </c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8" t="s">
        <v>50</v>
      </c>
    </row>
    <row r="7" spans="1:14" x14ac:dyDescent="0.25">
      <c r="A7" s="37"/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9"/>
    </row>
    <row r="8" spans="1:14" x14ac:dyDescent="0.25">
      <c r="A8" s="37"/>
      <c r="B8" s="37" t="s">
        <v>6</v>
      </c>
      <c r="C8" s="37"/>
      <c r="D8" s="37" t="s">
        <v>51</v>
      </c>
      <c r="E8" s="37"/>
      <c r="F8" s="37" t="s">
        <v>52</v>
      </c>
      <c r="G8" s="37"/>
      <c r="H8" s="37"/>
      <c r="I8" s="37"/>
      <c r="J8" s="37" t="s">
        <v>53</v>
      </c>
      <c r="K8" s="37"/>
      <c r="L8" s="37" t="s">
        <v>7</v>
      </c>
      <c r="M8" s="37"/>
      <c r="N8" s="39"/>
    </row>
    <row r="9" spans="1:14" x14ac:dyDescent="0.25">
      <c r="A9" s="37"/>
      <c r="B9" s="37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9"/>
    </row>
    <row r="10" spans="1:14" x14ac:dyDescent="0.25">
      <c r="A10" s="37"/>
      <c r="B10" s="37" t="s">
        <v>8</v>
      </c>
      <c r="C10" s="37" t="s">
        <v>9</v>
      </c>
      <c r="D10" s="37" t="s">
        <v>8</v>
      </c>
      <c r="E10" s="37" t="s">
        <v>9</v>
      </c>
      <c r="F10" s="37" t="s">
        <v>10</v>
      </c>
      <c r="G10" s="37" t="s">
        <v>47</v>
      </c>
      <c r="H10" s="37" t="s">
        <v>48</v>
      </c>
      <c r="I10" s="37" t="s">
        <v>49</v>
      </c>
      <c r="J10" s="37" t="s">
        <v>8</v>
      </c>
      <c r="K10" s="37" t="s">
        <v>9</v>
      </c>
      <c r="L10" s="37" t="s">
        <v>8</v>
      </c>
      <c r="M10" s="37" t="s">
        <v>9</v>
      </c>
      <c r="N10" s="39"/>
    </row>
    <row r="11" spans="1:14" x14ac:dyDescent="0.25">
      <c r="A11" s="37"/>
      <c r="B11" s="37"/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9"/>
    </row>
    <row r="12" spans="1:14" x14ac:dyDescent="0.25">
      <c r="A12" s="37"/>
      <c r="B12" s="37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9"/>
    </row>
    <row r="13" spans="1:14" ht="31.5" customHeight="1" x14ac:dyDescent="0.25">
      <c r="A13" s="37"/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9"/>
    </row>
    <row r="14" spans="1:14" ht="54" hidden="1" customHeight="1" x14ac:dyDescent="0.25">
      <c r="A14" s="37"/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40"/>
    </row>
    <row r="15" spans="1:14" ht="15" customHeight="1" x14ac:dyDescent="0.25">
      <c r="A15" s="5"/>
      <c r="B15" s="5">
        <v>1</v>
      </c>
      <c r="C15" s="5">
        <v>2</v>
      </c>
      <c r="D15" s="5">
        <v>3</v>
      </c>
      <c r="E15" s="5">
        <v>4</v>
      </c>
      <c r="F15" s="5">
        <v>5</v>
      </c>
      <c r="G15" s="5">
        <v>6</v>
      </c>
      <c r="H15" s="5">
        <v>7</v>
      </c>
      <c r="I15" s="5">
        <v>8</v>
      </c>
      <c r="J15" s="5">
        <v>9</v>
      </c>
      <c r="K15" s="5">
        <v>10</v>
      </c>
      <c r="L15" s="5">
        <v>11</v>
      </c>
      <c r="M15" s="5">
        <v>12</v>
      </c>
      <c r="N15" s="5">
        <v>13</v>
      </c>
    </row>
    <row r="16" spans="1:14" x14ac:dyDescent="0.25">
      <c r="A16" s="37" t="s">
        <v>11</v>
      </c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</row>
    <row r="17" spans="1:14" ht="72" customHeight="1" x14ac:dyDescent="0.25">
      <c r="A17" s="16" t="s">
        <v>12</v>
      </c>
      <c r="B17" s="11">
        <v>0</v>
      </c>
      <c r="C17" s="11">
        <v>0</v>
      </c>
      <c r="D17" s="11">
        <v>0</v>
      </c>
      <c r="E17" s="11">
        <v>0</v>
      </c>
      <c r="F17" s="11">
        <v>0</v>
      </c>
      <c r="G17" s="11">
        <v>0</v>
      </c>
      <c r="H17" s="11">
        <v>0</v>
      </c>
      <c r="I17" s="11">
        <v>0</v>
      </c>
      <c r="J17" s="11">
        <v>0</v>
      </c>
      <c r="K17" s="11">
        <v>0</v>
      </c>
      <c r="L17" s="11">
        <v>0</v>
      </c>
      <c r="M17" s="11">
        <v>0</v>
      </c>
      <c r="N17" s="7" t="s">
        <v>13</v>
      </c>
    </row>
    <row r="18" spans="1:14" ht="292.5" x14ac:dyDescent="0.25">
      <c r="A18" s="12" t="s">
        <v>14</v>
      </c>
      <c r="B18" s="11">
        <v>0</v>
      </c>
      <c r="C18" s="11">
        <v>0</v>
      </c>
      <c r="D18" s="11">
        <v>0</v>
      </c>
      <c r="E18" s="11">
        <v>0</v>
      </c>
      <c r="F18" s="11">
        <v>0</v>
      </c>
      <c r="G18" s="11">
        <v>0</v>
      </c>
      <c r="H18" s="11">
        <v>0</v>
      </c>
      <c r="I18" s="11">
        <v>0</v>
      </c>
      <c r="J18" s="11">
        <v>0</v>
      </c>
      <c r="K18" s="11">
        <v>0</v>
      </c>
      <c r="L18" s="11">
        <v>0</v>
      </c>
      <c r="M18" s="11">
        <v>0</v>
      </c>
      <c r="N18" s="16" t="s">
        <v>63</v>
      </c>
    </row>
    <row r="19" spans="1:14" ht="17.25" customHeight="1" x14ac:dyDescent="0.25">
      <c r="A19" s="13" t="s">
        <v>15</v>
      </c>
      <c r="B19" s="17">
        <f>B17</f>
        <v>0</v>
      </c>
      <c r="C19" s="17">
        <f>C17</f>
        <v>0</v>
      </c>
      <c r="D19" s="17">
        <f t="shared" ref="D19:M19" si="0">D17</f>
        <v>0</v>
      </c>
      <c r="E19" s="17">
        <f t="shared" si="0"/>
        <v>0</v>
      </c>
      <c r="F19" s="17">
        <f t="shared" si="0"/>
        <v>0</v>
      </c>
      <c r="G19" s="17">
        <f t="shared" si="0"/>
        <v>0</v>
      </c>
      <c r="H19" s="17">
        <f t="shared" si="0"/>
        <v>0</v>
      </c>
      <c r="I19" s="17">
        <f t="shared" si="0"/>
        <v>0</v>
      </c>
      <c r="J19" s="17">
        <f t="shared" si="0"/>
        <v>0</v>
      </c>
      <c r="K19" s="17">
        <f t="shared" si="0"/>
        <v>0</v>
      </c>
      <c r="L19" s="17">
        <f t="shared" si="0"/>
        <v>0</v>
      </c>
      <c r="M19" s="17">
        <f t="shared" si="0"/>
        <v>0</v>
      </c>
      <c r="N19" s="14"/>
    </row>
    <row r="20" spans="1:14" ht="15.75" customHeight="1" x14ac:dyDescent="0.25">
      <c r="A20" s="37" t="s">
        <v>16</v>
      </c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</row>
    <row r="21" spans="1:14" ht="47.25" customHeight="1" x14ac:dyDescent="0.25">
      <c r="A21" s="16" t="s">
        <v>17</v>
      </c>
      <c r="B21" s="11">
        <v>1083.4000000000001</v>
      </c>
      <c r="C21" s="11">
        <f>C22</f>
        <v>1083.4000000000001</v>
      </c>
      <c r="D21" s="11">
        <v>0</v>
      </c>
      <c r="E21" s="11">
        <v>0</v>
      </c>
      <c r="F21" s="11">
        <v>1083.4000000000001</v>
      </c>
      <c r="G21" s="11">
        <v>1083.4000000000001</v>
      </c>
      <c r="H21" s="11">
        <v>1083.4000000000001</v>
      </c>
      <c r="I21" s="11">
        <f>I22</f>
        <v>1083.4000000000001</v>
      </c>
      <c r="J21" s="11">
        <v>0</v>
      </c>
      <c r="K21" s="11">
        <v>0</v>
      </c>
      <c r="L21" s="11">
        <v>0</v>
      </c>
      <c r="M21" s="11">
        <v>0</v>
      </c>
      <c r="N21" s="8" t="s">
        <v>13</v>
      </c>
    </row>
    <row r="22" spans="1:14" ht="202.5" x14ac:dyDescent="0.25">
      <c r="A22" s="20" t="s">
        <v>18</v>
      </c>
      <c r="B22" s="11">
        <v>1083.4000000000001</v>
      </c>
      <c r="C22" s="11">
        <v>1083.4000000000001</v>
      </c>
      <c r="D22" s="11">
        <v>0</v>
      </c>
      <c r="E22" s="11">
        <v>0</v>
      </c>
      <c r="F22" s="11">
        <v>1083.4000000000001</v>
      </c>
      <c r="G22" s="11">
        <v>1083.4000000000001</v>
      </c>
      <c r="H22" s="11">
        <v>1083.4000000000001</v>
      </c>
      <c r="I22" s="11">
        <v>1083.4000000000001</v>
      </c>
      <c r="J22" s="11">
        <v>0</v>
      </c>
      <c r="K22" s="11">
        <v>0</v>
      </c>
      <c r="L22" s="11">
        <v>0</v>
      </c>
      <c r="M22" s="11">
        <v>0</v>
      </c>
      <c r="N22" s="20" t="s">
        <v>64</v>
      </c>
    </row>
    <row r="23" spans="1:14" s="15" customFormat="1" x14ac:dyDescent="0.25">
      <c r="A23" s="13" t="s">
        <v>19</v>
      </c>
      <c r="B23" s="17">
        <f>B21</f>
        <v>1083.4000000000001</v>
      </c>
      <c r="C23" s="17">
        <f>C21</f>
        <v>1083.4000000000001</v>
      </c>
      <c r="D23" s="17">
        <f>SUM(D22)</f>
        <v>0</v>
      </c>
      <c r="E23" s="17">
        <f>SUM(E22)</f>
        <v>0</v>
      </c>
      <c r="F23" s="17">
        <f>SUM(F22)</f>
        <v>1083.4000000000001</v>
      </c>
      <c r="G23" s="17">
        <f>SUM(G22)</f>
        <v>1083.4000000000001</v>
      </c>
      <c r="H23" s="17">
        <f>SUM(H22)</f>
        <v>1083.4000000000001</v>
      </c>
      <c r="I23" s="17">
        <f>I21</f>
        <v>1083.4000000000001</v>
      </c>
      <c r="J23" s="17">
        <f>SUM(J22)</f>
        <v>0</v>
      </c>
      <c r="K23" s="17">
        <f>SUM(K22)</f>
        <v>0</v>
      </c>
      <c r="L23" s="17">
        <f>SUM(L22)</f>
        <v>0</v>
      </c>
      <c r="M23" s="17">
        <f>SUM(M22)</f>
        <v>0</v>
      </c>
      <c r="N23" s="21"/>
    </row>
    <row r="24" spans="1:14" ht="20.25" customHeight="1" x14ac:dyDescent="0.25">
      <c r="A24" s="37" t="s">
        <v>20</v>
      </c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</row>
    <row r="25" spans="1:14" s="15" customFormat="1" ht="58.5" customHeight="1" x14ac:dyDescent="0.25">
      <c r="A25" s="27" t="s">
        <v>21</v>
      </c>
      <c r="B25" s="17">
        <f>B26+B27</f>
        <v>133.4</v>
      </c>
      <c r="C25" s="17">
        <f>C26+C27</f>
        <v>133.4</v>
      </c>
      <c r="D25" s="17">
        <v>0</v>
      </c>
      <c r="E25" s="17">
        <v>0</v>
      </c>
      <c r="F25" s="17">
        <v>133.4</v>
      </c>
      <c r="G25" s="17">
        <v>133.4</v>
      </c>
      <c r="H25" s="17">
        <f>H26+H27</f>
        <v>133.4</v>
      </c>
      <c r="I25" s="17">
        <f>I26+I27</f>
        <v>133.4</v>
      </c>
      <c r="J25" s="17">
        <v>0</v>
      </c>
      <c r="K25" s="17">
        <v>0</v>
      </c>
      <c r="L25" s="17">
        <v>0</v>
      </c>
      <c r="M25" s="17">
        <v>0</v>
      </c>
      <c r="N25" s="14" t="s">
        <v>22</v>
      </c>
    </row>
    <row r="26" spans="1:14" s="26" customFormat="1" ht="228.75" x14ac:dyDescent="0.25">
      <c r="A26" s="23" t="s">
        <v>23</v>
      </c>
      <c r="B26" s="24">
        <v>100</v>
      </c>
      <c r="C26" s="24">
        <v>100</v>
      </c>
      <c r="D26" s="24">
        <v>0</v>
      </c>
      <c r="E26" s="24">
        <v>0</v>
      </c>
      <c r="F26" s="24">
        <v>100</v>
      </c>
      <c r="G26" s="24">
        <v>100</v>
      </c>
      <c r="H26" s="24">
        <v>100</v>
      </c>
      <c r="I26" s="24">
        <v>100</v>
      </c>
      <c r="J26" s="24">
        <v>0</v>
      </c>
      <c r="K26" s="24">
        <v>0</v>
      </c>
      <c r="L26" s="24">
        <v>0</v>
      </c>
      <c r="M26" s="24">
        <v>0</v>
      </c>
      <c r="N26" s="25" t="s">
        <v>54</v>
      </c>
    </row>
    <row r="27" spans="1:14" ht="262.5" x14ac:dyDescent="0.25">
      <c r="A27" s="12" t="s">
        <v>24</v>
      </c>
      <c r="B27" s="11">
        <v>33.4</v>
      </c>
      <c r="C27" s="11">
        <v>33.4</v>
      </c>
      <c r="D27" s="11">
        <v>0</v>
      </c>
      <c r="E27" s="11">
        <v>0</v>
      </c>
      <c r="F27" s="11">
        <v>33.4</v>
      </c>
      <c r="G27" s="11">
        <v>33.4</v>
      </c>
      <c r="H27" s="11">
        <v>33.4</v>
      </c>
      <c r="I27" s="11">
        <v>33.4</v>
      </c>
      <c r="J27" s="11">
        <v>0</v>
      </c>
      <c r="K27" s="11">
        <v>0</v>
      </c>
      <c r="L27" s="11">
        <v>0</v>
      </c>
      <c r="M27" s="11">
        <v>0</v>
      </c>
      <c r="N27" s="16" t="s">
        <v>55</v>
      </c>
    </row>
    <row r="28" spans="1:14" s="15" customFormat="1" ht="36" customHeight="1" x14ac:dyDescent="0.25">
      <c r="A28" s="27" t="s">
        <v>25</v>
      </c>
      <c r="B28" s="17">
        <f>B29+B30</f>
        <v>328.2</v>
      </c>
      <c r="C28" s="17">
        <f>C29+C30</f>
        <v>328.15039999999999</v>
      </c>
      <c r="D28" s="17">
        <v>0</v>
      </c>
      <c r="E28" s="17">
        <v>0</v>
      </c>
      <c r="F28" s="17">
        <v>328.2</v>
      </c>
      <c r="G28" s="17">
        <v>328.2</v>
      </c>
      <c r="H28" s="17">
        <f>H29+H30</f>
        <v>328.2</v>
      </c>
      <c r="I28" s="17">
        <f>I29+I30</f>
        <v>328.15039999999999</v>
      </c>
      <c r="J28" s="17">
        <v>0</v>
      </c>
      <c r="K28" s="17">
        <v>0</v>
      </c>
      <c r="L28" s="17">
        <v>0</v>
      </c>
      <c r="M28" s="17">
        <v>0</v>
      </c>
      <c r="N28" s="28" t="s">
        <v>13</v>
      </c>
    </row>
    <row r="29" spans="1:14" s="15" customFormat="1" ht="51.75" customHeight="1" x14ac:dyDescent="0.25">
      <c r="A29" s="8" t="s">
        <v>26</v>
      </c>
      <c r="B29" s="11">
        <v>36.200000000000003</v>
      </c>
      <c r="C29" s="11">
        <f>36150.4/1000</f>
        <v>36.150400000000005</v>
      </c>
      <c r="D29" s="11">
        <v>0</v>
      </c>
      <c r="E29" s="11">
        <v>0</v>
      </c>
      <c r="F29" s="11">
        <v>36.200000000000003</v>
      </c>
      <c r="G29" s="11">
        <v>36.200000000000003</v>
      </c>
      <c r="H29" s="11">
        <v>36.200000000000003</v>
      </c>
      <c r="I29" s="11">
        <f>36150.4/1000</f>
        <v>36.150400000000005</v>
      </c>
      <c r="J29" s="11">
        <v>0</v>
      </c>
      <c r="K29" s="11">
        <v>0</v>
      </c>
      <c r="L29" s="11">
        <v>0</v>
      </c>
      <c r="M29" s="11">
        <v>0</v>
      </c>
      <c r="N29" s="6" t="s">
        <v>56</v>
      </c>
    </row>
    <row r="30" spans="1:14" ht="116.25" x14ac:dyDescent="0.25">
      <c r="A30" s="8" t="s">
        <v>27</v>
      </c>
      <c r="B30" s="11">
        <v>292</v>
      </c>
      <c r="C30" s="11">
        <v>292</v>
      </c>
      <c r="D30" s="11">
        <v>0</v>
      </c>
      <c r="E30" s="11">
        <v>0</v>
      </c>
      <c r="F30" s="11">
        <v>292</v>
      </c>
      <c r="G30" s="11">
        <v>292</v>
      </c>
      <c r="H30" s="11">
        <v>292</v>
      </c>
      <c r="I30" s="11">
        <v>292</v>
      </c>
      <c r="J30" s="11">
        <v>0</v>
      </c>
      <c r="K30" s="11">
        <v>0</v>
      </c>
      <c r="L30" s="11">
        <v>0</v>
      </c>
      <c r="M30" s="11">
        <v>0</v>
      </c>
      <c r="N30" s="6" t="s">
        <v>59</v>
      </c>
    </row>
    <row r="31" spans="1:14" s="30" customFormat="1" ht="89.25" customHeight="1" x14ac:dyDescent="0.25">
      <c r="A31" s="29" t="s">
        <v>28</v>
      </c>
      <c r="B31" s="17">
        <f>B32+B33+B34</f>
        <v>1426</v>
      </c>
      <c r="C31" s="17">
        <f>C32+C33+C34</f>
        <v>1426</v>
      </c>
      <c r="D31" s="17">
        <v>0</v>
      </c>
      <c r="E31" s="17">
        <v>0</v>
      </c>
      <c r="F31" s="17">
        <f>F32+F33+F34</f>
        <v>1426</v>
      </c>
      <c r="G31" s="17">
        <f>G32+G33+G34</f>
        <v>1426</v>
      </c>
      <c r="H31" s="17">
        <f>H32+H33+H34</f>
        <v>1426</v>
      </c>
      <c r="I31" s="17">
        <f>I32+I33+I34</f>
        <v>1426</v>
      </c>
      <c r="J31" s="17">
        <v>0</v>
      </c>
      <c r="K31" s="17">
        <v>0</v>
      </c>
      <c r="L31" s="17">
        <v>0</v>
      </c>
      <c r="M31" s="17">
        <v>0</v>
      </c>
      <c r="N31" s="29" t="s">
        <v>13</v>
      </c>
    </row>
    <row r="32" spans="1:14" ht="36" customHeight="1" x14ac:dyDescent="0.25">
      <c r="A32" s="12" t="s">
        <v>29</v>
      </c>
      <c r="B32" s="11">
        <v>549</v>
      </c>
      <c r="C32" s="11">
        <v>549</v>
      </c>
      <c r="D32" s="11">
        <v>0</v>
      </c>
      <c r="E32" s="11">
        <v>0</v>
      </c>
      <c r="F32" s="11">
        <v>549</v>
      </c>
      <c r="G32" s="11">
        <v>549</v>
      </c>
      <c r="H32" s="11">
        <v>549</v>
      </c>
      <c r="I32" s="11">
        <v>549</v>
      </c>
      <c r="J32" s="11">
        <v>0</v>
      </c>
      <c r="K32" s="11">
        <v>0</v>
      </c>
      <c r="L32" s="11">
        <v>0</v>
      </c>
      <c r="M32" s="11">
        <v>0</v>
      </c>
      <c r="N32" s="22" t="s">
        <v>65</v>
      </c>
    </row>
    <row r="33" spans="1:14" ht="409.5" x14ac:dyDescent="0.25">
      <c r="A33" s="20" t="s">
        <v>30</v>
      </c>
      <c r="B33" s="11">
        <v>710</v>
      </c>
      <c r="C33" s="11">
        <v>710</v>
      </c>
      <c r="D33" s="11">
        <v>0</v>
      </c>
      <c r="E33" s="11">
        <v>0</v>
      </c>
      <c r="F33" s="11">
        <v>710</v>
      </c>
      <c r="G33" s="11">
        <v>710</v>
      </c>
      <c r="H33" s="11">
        <v>710</v>
      </c>
      <c r="I33" s="11">
        <v>710</v>
      </c>
      <c r="J33" s="11">
        <v>0</v>
      </c>
      <c r="K33" s="11">
        <v>0</v>
      </c>
      <c r="L33" s="11">
        <v>0</v>
      </c>
      <c r="M33" s="11">
        <v>0</v>
      </c>
      <c r="N33" s="16" t="s">
        <v>66</v>
      </c>
    </row>
    <row r="34" spans="1:14" ht="116.25" x14ac:dyDescent="0.25">
      <c r="A34" s="12" t="s">
        <v>31</v>
      </c>
      <c r="B34" s="11">
        <v>167</v>
      </c>
      <c r="C34" s="11">
        <v>167</v>
      </c>
      <c r="D34" s="11">
        <v>0</v>
      </c>
      <c r="E34" s="11">
        <v>0</v>
      </c>
      <c r="F34" s="11">
        <v>167</v>
      </c>
      <c r="G34" s="11">
        <v>167</v>
      </c>
      <c r="H34" s="11">
        <v>167</v>
      </c>
      <c r="I34" s="11">
        <v>167</v>
      </c>
      <c r="J34" s="11">
        <v>0</v>
      </c>
      <c r="K34" s="11">
        <v>0</v>
      </c>
      <c r="L34" s="11"/>
      <c r="M34" s="11">
        <v>0</v>
      </c>
      <c r="N34" s="16" t="s">
        <v>57</v>
      </c>
    </row>
    <row r="35" spans="1:14" s="30" customFormat="1" ht="76.5" customHeight="1" x14ac:dyDescent="0.25">
      <c r="A35" s="27" t="s">
        <v>32</v>
      </c>
      <c r="B35" s="17">
        <f>B36+B37</f>
        <v>785</v>
      </c>
      <c r="C35" s="17">
        <f>C36+C37</f>
        <v>785</v>
      </c>
      <c r="D35" s="17">
        <v>0</v>
      </c>
      <c r="E35" s="17">
        <v>0</v>
      </c>
      <c r="F35" s="17">
        <v>785</v>
      </c>
      <c r="G35" s="17">
        <f>G36+G37</f>
        <v>785</v>
      </c>
      <c r="H35" s="17">
        <f>H36+H37</f>
        <v>785</v>
      </c>
      <c r="I35" s="17">
        <f>I36+I37</f>
        <v>785</v>
      </c>
      <c r="J35" s="17">
        <v>0</v>
      </c>
      <c r="K35" s="17">
        <v>0</v>
      </c>
      <c r="L35" s="17">
        <v>0</v>
      </c>
      <c r="M35" s="17">
        <v>0</v>
      </c>
      <c r="N35" s="28" t="s">
        <v>13</v>
      </c>
    </row>
    <row r="36" spans="1:14" ht="116.25" x14ac:dyDescent="0.25">
      <c r="A36" s="12" t="s">
        <v>33</v>
      </c>
      <c r="B36" s="11">
        <v>785</v>
      </c>
      <c r="C36" s="11">
        <v>785</v>
      </c>
      <c r="D36" s="11">
        <v>0</v>
      </c>
      <c r="E36" s="11">
        <v>0</v>
      </c>
      <c r="F36" s="11">
        <v>785</v>
      </c>
      <c r="G36" s="11">
        <v>785</v>
      </c>
      <c r="H36" s="11">
        <v>785</v>
      </c>
      <c r="I36" s="11">
        <v>785</v>
      </c>
      <c r="J36" s="11">
        <v>0</v>
      </c>
      <c r="K36" s="11">
        <v>0</v>
      </c>
      <c r="L36" s="11">
        <v>0</v>
      </c>
      <c r="M36" s="11">
        <v>0</v>
      </c>
      <c r="N36" s="6" t="s">
        <v>61</v>
      </c>
    </row>
    <row r="37" spans="1:14" ht="37.5" x14ac:dyDescent="0.25">
      <c r="A37" s="12" t="s">
        <v>34</v>
      </c>
      <c r="B37" s="11">
        <v>0</v>
      </c>
      <c r="C37" s="11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6" t="s">
        <v>58</v>
      </c>
    </row>
    <row r="38" spans="1:14" s="15" customFormat="1" ht="25.5" customHeight="1" x14ac:dyDescent="0.25">
      <c r="A38" s="32" t="s">
        <v>35</v>
      </c>
      <c r="B38" s="17">
        <f t="shared" ref="B38:L38" si="1">B25+B28+B31+B35</f>
        <v>2672.6</v>
      </c>
      <c r="C38" s="17">
        <f t="shared" si="1"/>
        <v>2672.5504000000001</v>
      </c>
      <c r="D38" s="17">
        <f t="shared" si="1"/>
        <v>0</v>
      </c>
      <c r="E38" s="17">
        <f t="shared" si="1"/>
        <v>0</v>
      </c>
      <c r="F38" s="17">
        <f t="shared" si="1"/>
        <v>2672.6</v>
      </c>
      <c r="G38" s="17">
        <f t="shared" si="1"/>
        <v>2672.6</v>
      </c>
      <c r="H38" s="17">
        <f t="shared" si="1"/>
        <v>2672.6</v>
      </c>
      <c r="I38" s="17">
        <f t="shared" si="1"/>
        <v>2672.5504000000001</v>
      </c>
      <c r="J38" s="17">
        <f t="shared" si="1"/>
        <v>0</v>
      </c>
      <c r="K38" s="17">
        <f t="shared" si="1"/>
        <v>0</v>
      </c>
      <c r="L38" s="17">
        <f t="shared" si="1"/>
        <v>0</v>
      </c>
      <c r="M38" s="17">
        <f>SUM(M26,M27,M29,M30,M32,M33,M34,M36,M37)</f>
        <v>0</v>
      </c>
      <c r="N38" s="14"/>
    </row>
    <row r="39" spans="1:14" ht="9" customHeight="1" x14ac:dyDescent="0.25">
      <c r="A39" s="37" t="s">
        <v>36</v>
      </c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</row>
    <row r="40" spans="1:14" s="19" customFormat="1" ht="93" customHeight="1" x14ac:dyDescent="0.25">
      <c r="A40" s="16" t="s">
        <v>37</v>
      </c>
      <c r="B40" s="18">
        <f t="shared" ref="B40:M40" si="2">B41</f>
        <v>0</v>
      </c>
      <c r="C40" s="18">
        <f t="shared" si="2"/>
        <v>0</v>
      </c>
      <c r="D40" s="18">
        <f t="shared" si="2"/>
        <v>0</v>
      </c>
      <c r="E40" s="18">
        <f t="shared" si="2"/>
        <v>0</v>
      </c>
      <c r="F40" s="18">
        <f t="shared" si="2"/>
        <v>0</v>
      </c>
      <c r="G40" s="18">
        <f t="shared" si="2"/>
        <v>0</v>
      </c>
      <c r="H40" s="18">
        <f t="shared" si="2"/>
        <v>0</v>
      </c>
      <c r="I40" s="18">
        <f t="shared" si="2"/>
        <v>0</v>
      </c>
      <c r="J40" s="18">
        <f t="shared" si="2"/>
        <v>0</v>
      </c>
      <c r="K40" s="18">
        <f t="shared" si="2"/>
        <v>0</v>
      </c>
      <c r="L40" s="18">
        <f t="shared" si="2"/>
        <v>0</v>
      </c>
      <c r="M40" s="18">
        <f t="shared" si="2"/>
        <v>0</v>
      </c>
      <c r="N40" s="10" t="s">
        <v>13</v>
      </c>
    </row>
    <row r="41" spans="1:14" ht="228.75" x14ac:dyDescent="0.25">
      <c r="A41" s="33" t="s">
        <v>38</v>
      </c>
      <c r="B41" s="11">
        <v>0</v>
      </c>
      <c r="C41" s="11">
        <v>0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1">
        <v>0</v>
      </c>
      <c r="N41" s="6" t="s">
        <v>62</v>
      </c>
    </row>
    <row r="42" spans="1:14" s="15" customFormat="1" ht="28.5" customHeight="1" x14ac:dyDescent="0.25">
      <c r="A42" s="13" t="s">
        <v>39</v>
      </c>
      <c r="B42" s="17">
        <f t="shared" ref="B42:M42" si="3">SUM(B41)</f>
        <v>0</v>
      </c>
      <c r="C42" s="17">
        <f t="shared" si="3"/>
        <v>0</v>
      </c>
      <c r="D42" s="17">
        <f t="shared" si="3"/>
        <v>0</v>
      </c>
      <c r="E42" s="17">
        <f t="shared" si="3"/>
        <v>0</v>
      </c>
      <c r="F42" s="17">
        <f t="shared" si="3"/>
        <v>0</v>
      </c>
      <c r="G42" s="17">
        <f t="shared" si="3"/>
        <v>0</v>
      </c>
      <c r="H42" s="17">
        <f t="shared" si="3"/>
        <v>0</v>
      </c>
      <c r="I42" s="17">
        <f t="shared" si="3"/>
        <v>0</v>
      </c>
      <c r="J42" s="17">
        <f t="shared" si="3"/>
        <v>0</v>
      </c>
      <c r="K42" s="17">
        <f t="shared" si="3"/>
        <v>0</v>
      </c>
      <c r="L42" s="17">
        <f t="shared" si="3"/>
        <v>0</v>
      </c>
      <c r="M42" s="17">
        <f t="shared" si="3"/>
        <v>0</v>
      </c>
      <c r="N42" s="14"/>
    </row>
    <row r="43" spans="1:14" ht="24" customHeight="1" x14ac:dyDescent="0.25">
      <c r="A43" s="37" t="s">
        <v>40</v>
      </c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</row>
    <row r="44" spans="1:14" s="19" customFormat="1" ht="46.5" customHeight="1" x14ac:dyDescent="0.25">
      <c r="A44" s="16" t="s">
        <v>41</v>
      </c>
      <c r="B44" s="18">
        <f t="shared" ref="B44:K44" si="4">B45+B46</f>
        <v>0</v>
      </c>
      <c r="C44" s="18">
        <f t="shared" si="4"/>
        <v>0</v>
      </c>
      <c r="D44" s="18">
        <f t="shared" si="4"/>
        <v>0</v>
      </c>
      <c r="E44" s="18">
        <f t="shared" si="4"/>
        <v>0</v>
      </c>
      <c r="F44" s="18">
        <f t="shared" si="4"/>
        <v>0</v>
      </c>
      <c r="G44" s="18">
        <f t="shared" si="4"/>
        <v>0</v>
      </c>
      <c r="H44" s="18">
        <f t="shared" si="4"/>
        <v>0</v>
      </c>
      <c r="I44" s="18">
        <f t="shared" si="4"/>
        <v>0</v>
      </c>
      <c r="J44" s="18">
        <f t="shared" si="4"/>
        <v>0</v>
      </c>
      <c r="K44" s="18">
        <f t="shared" si="4"/>
        <v>0</v>
      </c>
      <c r="L44" s="18">
        <v>0</v>
      </c>
      <c r="M44" s="18">
        <v>0</v>
      </c>
      <c r="N44" s="10" t="s">
        <v>13</v>
      </c>
    </row>
    <row r="45" spans="1:14" ht="45" customHeight="1" x14ac:dyDescent="0.25">
      <c r="A45" s="12" t="s">
        <v>42</v>
      </c>
      <c r="B45" s="11">
        <v>0</v>
      </c>
      <c r="C45" s="11">
        <v>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5" t="s">
        <v>43</v>
      </c>
    </row>
    <row r="46" spans="1:14" ht="206.25" x14ac:dyDescent="0.25">
      <c r="A46" s="12" t="s">
        <v>44</v>
      </c>
      <c r="B46" s="11">
        <v>0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6" t="s">
        <v>67</v>
      </c>
    </row>
    <row r="47" spans="1:14" s="15" customFormat="1" ht="20.25" customHeight="1" x14ac:dyDescent="0.25">
      <c r="A47" s="13" t="s">
        <v>45</v>
      </c>
      <c r="B47" s="17">
        <f t="shared" ref="B47:K47" si="5">B44</f>
        <v>0</v>
      </c>
      <c r="C47" s="31">
        <f t="shared" si="5"/>
        <v>0</v>
      </c>
      <c r="D47" s="31">
        <f t="shared" si="5"/>
        <v>0</v>
      </c>
      <c r="E47" s="31">
        <f t="shared" si="5"/>
        <v>0</v>
      </c>
      <c r="F47" s="31">
        <f t="shared" si="5"/>
        <v>0</v>
      </c>
      <c r="G47" s="31">
        <f t="shared" si="5"/>
        <v>0</v>
      </c>
      <c r="H47" s="31">
        <f t="shared" si="5"/>
        <v>0</v>
      </c>
      <c r="I47" s="31">
        <f t="shared" si="5"/>
        <v>0</v>
      </c>
      <c r="J47" s="31">
        <f t="shared" si="5"/>
        <v>0</v>
      </c>
      <c r="K47" s="31">
        <f t="shared" si="5"/>
        <v>0</v>
      </c>
      <c r="L47" s="31">
        <f t="shared" ref="L47:M47" si="6">SUM(L45:L46)</f>
        <v>0</v>
      </c>
      <c r="M47" s="31">
        <f t="shared" si="6"/>
        <v>0</v>
      </c>
      <c r="N47" s="28"/>
    </row>
    <row r="48" spans="1:14" s="15" customFormat="1" ht="19.5" customHeight="1" x14ac:dyDescent="0.25">
      <c r="A48" s="34" t="s">
        <v>46</v>
      </c>
      <c r="B48" s="36">
        <f t="shared" ref="B48:M48" si="7">B19+B23+B38+B42+B47</f>
        <v>3756</v>
      </c>
      <c r="C48" s="35">
        <v>3756</v>
      </c>
      <c r="D48" s="35">
        <f t="shared" si="7"/>
        <v>0</v>
      </c>
      <c r="E48" s="35">
        <f t="shared" si="7"/>
        <v>0</v>
      </c>
      <c r="F48" s="35">
        <f t="shared" si="7"/>
        <v>3756</v>
      </c>
      <c r="G48" s="35">
        <f t="shared" si="7"/>
        <v>3756</v>
      </c>
      <c r="H48" s="35">
        <f t="shared" si="7"/>
        <v>3756</v>
      </c>
      <c r="I48" s="35">
        <v>3756</v>
      </c>
      <c r="J48" s="35">
        <f t="shared" si="7"/>
        <v>0</v>
      </c>
      <c r="K48" s="35">
        <f t="shared" si="7"/>
        <v>0</v>
      </c>
      <c r="L48" s="35">
        <f t="shared" si="7"/>
        <v>0</v>
      </c>
      <c r="M48" s="35">
        <f t="shared" si="7"/>
        <v>0</v>
      </c>
      <c r="N48" s="35"/>
    </row>
    <row r="49" spans="1:14" x14ac:dyDescent="0.25">
      <c r="A49" s="2"/>
      <c r="B49" s="2"/>
      <c r="C49" s="9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</row>
    <row r="50" spans="1:14" x14ac:dyDescent="0.25">
      <c r="A50" s="4"/>
    </row>
    <row r="51" spans="1:14" ht="78" customHeight="1" x14ac:dyDescent="0.25">
      <c r="A51" s="4"/>
    </row>
    <row r="52" spans="1:14" ht="83.25" customHeight="1" x14ac:dyDescent="0.25">
      <c r="A52" s="3"/>
    </row>
    <row r="55" spans="1:14" ht="26.25" customHeight="1" x14ac:dyDescent="0.25"/>
  </sheetData>
  <mergeCells count="25">
    <mergeCell ref="A6:A14"/>
    <mergeCell ref="B6:M7"/>
    <mergeCell ref="B8:C9"/>
    <mergeCell ref="L8:M9"/>
    <mergeCell ref="F10:F14"/>
    <mergeCell ref="J10:J14"/>
    <mergeCell ref="K10:K14"/>
    <mergeCell ref="L10:L14"/>
    <mergeCell ref="M10:M14"/>
    <mergeCell ref="A20:N20"/>
    <mergeCell ref="A24:N24"/>
    <mergeCell ref="A43:N43"/>
    <mergeCell ref="A39:N39"/>
    <mergeCell ref="F8:I9"/>
    <mergeCell ref="J8:K9"/>
    <mergeCell ref="D8:E9"/>
    <mergeCell ref="H10:H14"/>
    <mergeCell ref="G10:G14"/>
    <mergeCell ref="I10:I14"/>
    <mergeCell ref="N6:N14"/>
    <mergeCell ref="A16:N16"/>
    <mergeCell ref="B10:B14"/>
    <mergeCell ref="C10:C14"/>
    <mergeCell ref="D10:D14"/>
    <mergeCell ref="E10:E1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2023-01-13T08:13:53Z</dcterms:modified>
</cp:coreProperties>
</file>